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11E9EA8C-8A3F-48E9-A922-728819A540E7}" xr6:coauthVersionLast="47" xr6:coauthVersionMax="47" xr10:uidLastSave="{00000000-0000-0000-0000-000000000000}"/>
  <bookViews>
    <workbookView xWindow="15525" yWindow="-16320" windowWidth="29040" windowHeight="15840" xr2:uid="{371E552E-9535-46DE-B740-9352593CB8B2}"/>
  </bookViews>
  <sheets>
    <sheet name="State Chart-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C14" i="1" s="1"/>
  <c r="C13" i="1"/>
  <c r="C12" i="1"/>
  <c r="C11" i="1"/>
  <c r="C10" i="1"/>
  <c r="C9" i="1"/>
  <c r="C8" i="1"/>
  <c r="C15" i="1" s="1"/>
  <c r="C7" i="1"/>
  <c r="C6" i="1"/>
  <c r="C5" i="1"/>
  <c r="C4" i="1"/>
  <c r="C3" i="1"/>
</calcChain>
</file>

<file path=xl/sharedStrings.xml><?xml version="1.0" encoding="utf-8"?>
<sst xmlns="http://schemas.openxmlformats.org/spreadsheetml/2006/main" count="17" uniqueCount="17">
  <si>
    <t>VA</t>
  </si>
  <si>
    <t>5th Control Period Allowances Sold</t>
  </si>
  <si>
    <t>5th Control Period Allowance Proceeds</t>
  </si>
  <si>
    <t>Auctions 1-50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</si>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</sst>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* #,##0.00_);_(* \(#,##0.0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/>
    <xf numFmtId="3" fontId="5" fillId="0" borderId="1" xfId="0" applyNumberFormat="1" applyFont="1" applyBorder="1"/>
    <xf numFmtId="164" fontId="5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3DF9-3595-4FD2-B766-F38232AD0962}">
  <sheetPr>
    <pageSetUpPr fitToPage="1"/>
  </sheetPr>
  <dimension ref="A1:C15"/>
  <sheetViews>
    <sheetView tabSelected="1" zoomScale="90" zoomScaleNormal="90" workbookViewId="0">
      <pane ySplit="1" topLeftCell="A2" activePane="bottomLeft" state="frozen"/>
      <selection pane="bottomLeft" activeCell="M22" sqref="M22"/>
    </sheetView>
  </sheetViews>
  <sheetFormatPr defaultRowHeight="14.4" x14ac:dyDescent="0.3"/>
  <cols>
    <col min="1" max="1" width="13.109375" customWidth="1"/>
    <col min="2" max="3" width="17.44140625" customWidth="1"/>
  </cols>
  <sheetData>
    <row r="1" spans="1:3" ht="51" customHeight="1" x14ac:dyDescent="0.3">
      <c r="A1" s="1" t="s">
        <v>0</v>
      </c>
      <c r="B1" s="2" t="s">
        <v>1</v>
      </c>
      <c r="C1" s="3" t="s">
        <v>2</v>
      </c>
    </row>
    <row r="2" spans="1:3" ht="15" customHeight="1" x14ac:dyDescent="0.3">
      <c r="A2" s="4" t="s">
        <v>3</v>
      </c>
      <c r="B2" s="5"/>
      <c r="C2" s="5"/>
    </row>
    <row r="3" spans="1:3" ht="15" customHeight="1" x14ac:dyDescent="0.3">
      <c r="A3" s="6" t="s">
        <v>4</v>
      </c>
      <c r="B3" s="7">
        <v>5735509</v>
      </c>
      <c r="C3" s="8">
        <f>B3*7.6</f>
        <v>43589868.399999999</v>
      </c>
    </row>
    <row r="4" spans="1:3" ht="15" customHeight="1" x14ac:dyDescent="0.3">
      <c r="A4" s="6" t="s">
        <v>5</v>
      </c>
      <c r="B4" s="7">
        <v>5698446</v>
      </c>
      <c r="C4" s="8">
        <f>B4*7.97</f>
        <v>45416614.619999997</v>
      </c>
    </row>
    <row r="5" spans="1:3" ht="15" customHeight="1" x14ac:dyDescent="0.3">
      <c r="A5" s="6" t="s">
        <v>6</v>
      </c>
      <c r="B5" s="7">
        <v>5698445</v>
      </c>
      <c r="C5" s="8">
        <f>B5*9.3</f>
        <v>52995538.500000007</v>
      </c>
    </row>
    <row r="6" spans="1:3" ht="15" customHeight="1" x14ac:dyDescent="0.3">
      <c r="A6" s="6" t="s">
        <v>7</v>
      </c>
      <c r="B6" s="7">
        <v>6587274</v>
      </c>
      <c r="C6" s="8">
        <f>B6*13</f>
        <v>85634562</v>
      </c>
    </row>
    <row r="7" spans="1:3" ht="15" customHeight="1" x14ac:dyDescent="0.3">
      <c r="A7" s="6" t="s">
        <v>8</v>
      </c>
      <c r="B7" s="7">
        <v>5497712</v>
      </c>
      <c r="C7" s="8">
        <f>B7*13.5</f>
        <v>74219112</v>
      </c>
    </row>
    <row r="8" spans="1:3" ht="15" customHeight="1" x14ac:dyDescent="0.3">
      <c r="A8" s="6" t="s">
        <v>9</v>
      </c>
      <c r="B8" s="7">
        <v>5497711</v>
      </c>
      <c r="C8" s="8">
        <f>B8*13.9</f>
        <v>76418182.900000006</v>
      </c>
    </row>
    <row r="9" spans="1:3" ht="15" customHeight="1" x14ac:dyDescent="0.3">
      <c r="A9" s="6" t="s">
        <v>10</v>
      </c>
      <c r="B9" s="9">
        <v>5497711</v>
      </c>
      <c r="C9" s="8">
        <f>B9*13.45</f>
        <v>73944212.950000003</v>
      </c>
    </row>
    <row r="10" spans="1:3" ht="15" customHeight="1" x14ac:dyDescent="0.3">
      <c r="A10" s="6" t="s">
        <v>11</v>
      </c>
      <c r="B10" s="9">
        <v>5497711</v>
      </c>
      <c r="C10" s="8">
        <f>B10*12.99</f>
        <v>71415265.890000001</v>
      </c>
    </row>
    <row r="11" spans="1:3" ht="15" customHeight="1" x14ac:dyDescent="0.3">
      <c r="A11" s="6" t="s">
        <v>12</v>
      </c>
      <c r="B11" s="9">
        <v>5287712</v>
      </c>
      <c r="C11" s="8">
        <f>B11*12.5</f>
        <v>66096400</v>
      </c>
    </row>
    <row r="12" spans="1:3" ht="15" customHeight="1" x14ac:dyDescent="0.3">
      <c r="A12" s="6" t="s">
        <v>13</v>
      </c>
      <c r="B12" s="9">
        <v>5287711</v>
      </c>
      <c r="C12" s="8">
        <f>B12*12.73</f>
        <v>67312561.030000001</v>
      </c>
    </row>
    <row r="13" spans="1:3" ht="15" customHeight="1" x14ac:dyDescent="0.3">
      <c r="A13" s="6" t="s">
        <v>14</v>
      </c>
      <c r="B13" s="9">
        <v>5287711</v>
      </c>
      <c r="C13" s="8">
        <f>B13*13.85</f>
        <v>73234797.349999994</v>
      </c>
    </row>
    <row r="14" spans="1:3" ht="15" customHeight="1" x14ac:dyDescent="0.3">
      <c r="A14" s="6" t="s">
        <v>15</v>
      </c>
      <c r="B14" s="9">
        <f>5287711+1260950</f>
        <v>6548661</v>
      </c>
      <c r="C14" s="8">
        <f>B14*14.88</f>
        <v>97444075.680000007</v>
      </c>
    </row>
    <row r="15" spans="1:3" ht="15" customHeight="1" x14ac:dyDescent="0.3">
      <c r="A15" s="4" t="s">
        <v>16</v>
      </c>
      <c r="B15" s="10">
        <f>SUM(B2:B14)</f>
        <v>68122314</v>
      </c>
      <c r="C15" s="11">
        <f>SUM(C2:C14)</f>
        <v>827721191.31999993</v>
      </c>
    </row>
  </sheetData>
  <pageMargins left="0.7" right="0.7" top="1.73" bottom="0.75" header="1" footer="0.3"/>
  <pageSetup orientation="landscape" horizontalDpi="1200" verticalDpi="1200" r:id="rId1"/>
  <headerFooter>
    <oddHeader>&amp;L&amp;G&amp;C&amp;"Arial,Bold"&amp;12VA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27FB7-A4FC-48A6-98A1-737E4E00D4AB}"/>
</file>

<file path=customXml/itemProps2.xml><?xml version="1.0" encoding="utf-8"?>
<ds:datastoreItem xmlns:ds="http://schemas.openxmlformats.org/officeDocument/2006/customXml" ds:itemID="{045A3A6E-CD32-4C6D-B65E-05A095D47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2024-03-15T13:06:55Z</dcterms:created>
  <dcterms:modified xsi:type="dcterms:W3CDTF">2024-03-15T13:07:13Z</dcterms:modified>
</cp:coreProperties>
</file>